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jujuyfactur" sheetId="1" r:id="rId1"/>
    <sheet name="jujuy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<sst xmlns="http://schemas.openxmlformats.org/spreadsheetml/2006/main" count="137" uniqueCount="52">
  <si>
    <t>Provincia de JUJUY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</si>
  <si>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</si>
  <si>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</si>
  <si>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</si>
  <si>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</si>
  <si>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</si>
  <si>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</si>
  <si>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</si>
  <si>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</si>
  <si>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</si>
  <si>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</si>
  <si>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</si>
  <si>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</si>
  <si>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</si>
  <si>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</si>
  <si>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</si>
  <si>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Cochinoca</t>
  </si>
  <si>
    <t>EJESA</t>
  </si>
  <si>
    <t>Total Cochinoca</t>
  </si>
  <si>
    <t>Dr. Manuel Belgrano</t>
  </si>
  <si>
    <t>GUMEM</t>
  </si>
  <si>
    <t>Total Dr. Manuel Belgrano</t>
  </si>
  <si>
    <t>El Carmen</t>
  </si>
  <si>
    <t>Total El Carmen</t>
  </si>
  <si>
    <t>Humahuaca</t>
  </si>
  <si>
    <t>Total Humahuaca</t>
  </si>
  <si>
    <t>Ledesma</t>
  </si>
  <si>
    <t>Total Ledesma</t>
  </si>
  <si>
    <t>Palpalá</t>
  </si>
  <si>
    <t>Total Palpalá</t>
  </si>
  <si>
    <t>Rinconada</t>
  </si>
  <si>
    <t>Total Rinconada</t>
  </si>
  <si>
    <t>San Pedro</t>
  </si>
  <si>
    <t>Total San Pedro</t>
  </si>
  <si>
    <t>Santa Catalina</t>
  </si>
  <si>
    <t>Total Santa Catalina</t>
  </si>
  <si>
    <t>Susques</t>
  </si>
  <si>
    <t>Total Susques</t>
  </si>
  <si>
    <t>Tumbaya</t>
  </si>
  <si>
    <t>Total Tumbaya</t>
  </si>
  <si>
    <t>Yaví</t>
  </si>
  <si>
    <t>Total Yaví</t>
  </si>
  <si>
    <t>TOTAL EJESA</t>
  </si>
  <si>
    <t>TOTAL GUMEM</t>
  </si>
  <si>
    <t>TOTAL EJSEDSA</t>
  </si>
  <si>
    <t>TOTAL JUJUY</t>
  </si>
  <si>
    <t>Los datos de EJSEDSA vienen de los datos particulares de la empresa distribuidora de mercados dispersos.</t>
  </si>
  <si>
    <t>Cantidad de usuarios</t>
  </si>
  <si>
    <t>Valle Grande</t>
  </si>
  <si>
    <t>Total Valle Grande</t>
  </si>
  <si>
    <t>El Departamento de Valle Grande comenzo a ser atendido por EJESA</t>
  </si>
  <si>
    <t>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</si>
</sst>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19" applyNumberFormat="1" applyFont="1" applyFill="1" applyBorder="1" applyAlignment="1">
      <alignment horizontal="center" wrapText="1"/>
      <protection/>
    </xf>
    <xf numFmtId="3" fontId="0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22">
      <selection activeCell="A41" sqref="A41:IV41"/>
    </sheetView>
  </sheetViews>
  <sheetFormatPr defaultColWidth="11.421875" defaultRowHeight="12.75"/>
  <cols>
    <col min="1" max="1" width="20.8515625" style="0" customWidth="1"/>
    <col min="3" max="13" width="11.421875" style="4" customWidth="1"/>
  </cols>
  <sheetData>
    <row r="1" spans="1:13" ht="12.75">
      <c r="A1" s="1" t="s">
        <v>51</v>
      </c>
      <c r="C1" s="2"/>
      <c r="D1" s="2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1" t="s">
        <v>0</v>
      </c>
      <c r="C2" s="2"/>
      <c r="D2" s="2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1" t="s">
        <v>1</v>
      </c>
      <c r="C3" s="2"/>
      <c r="D3" s="2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1" t="s">
        <v>2</v>
      </c>
      <c r="C4" s="2"/>
      <c r="D4" s="15"/>
      <c r="E4" s="6"/>
      <c r="F4" s="6"/>
      <c r="G4" s="6"/>
      <c r="H4" s="6"/>
      <c r="I4" s="6"/>
      <c r="J4" s="6"/>
      <c r="K4" s="6"/>
      <c r="L4" s="6"/>
      <c r="M4" s="6"/>
    </row>
    <row r="5" spans="2:13" ht="12.75">
      <c r="B5" s="1"/>
      <c r="C5" s="2"/>
      <c r="D5" s="2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 t="s">
        <v>3</v>
      </c>
      <c r="B6" s="1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</row>
    <row r="7" spans="1:13" s="11" customFormat="1" ht="12.75">
      <c r="A7" s="11" t="s">
        <v>16</v>
      </c>
      <c r="B7" s="11" t="s">
        <v>17</v>
      </c>
      <c r="C7" s="16">
        <f>SUM(D7:M7)</f>
        <v>6506.8189999999995</v>
      </c>
      <c r="D7" s="16">
        <v>4128.87</v>
      </c>
      <c r="E7" s="16">
        <v>473.611</v>
      </c>
      <c r="F7" s="16">
        <v>91.3</v>
      </c>
      <c r="G7" s="16">
        <v>0</v>
      </c>
      <c r="H7" s="16">
        <v>562.217</v>
      </c>
      <c r="I7" s="16">
        <v>0</v>
      </c>
      <c r="J7" s="16">
        <v>0</v>
      </c>
      <c r="K7" s="16">
        <v>758.02</v>
      </c>
      <c r="L7" s="16">
        <v>474.078</v>
      </c>
      <c r="M7" s="16">
        <v>18.723</v>
      </c>
    </row>
    <row r="8" spans="1:13" s="13" customFormat="1" ht="12.75">
      <c r="A8" s="12" t="s">
        <v>18</v>
      </c>
      <c r="C8" s="17">
        <f aca="true" t="shared" si="0" ref="C8:C36">SUM(D8:M8)</f>
        <v>6506.8189999999995</v>
      </c>
      <c r="D8" s="17">
        <f>+D7</f>
        <v>4128.87</v>
      </c>
      <c r="E8" s="17">
        <f aca="true" t="shared" si="1" ref="E8:M8">+E7</f>
        <v>473.611</v>
      </c>
      <c r="F8" s="17">
        <f t="shared" si="1"/>
        <v>91.3</v>
      </c>
      <c r="G8" s="17">
        <f t="shared" si="1"/>
        <v>0</v>
      </c>
      <c r="H8" s="17">
        <f t="shared" si="1"/>
        <v>562.217</v>
      </c>
      <c r="I8" s="17">
        <f t="shared" si="1"/>
        <v>0</v>
      </c>
      <c r="J8" s="17">
        <f t="shared" si="1"/>
        <v>0</v>
      </c>
      <c r="K8" s="17">
        <f t="shared" si="1"/>
        <v>758.02</v>
      </c>
      <c r="L8" s="17">
        <f t="shared" si="1"/>
        <v>474.078</v>
      </c>
      <c r="M8" s="17">
        <f t="shared" si="1"/>
        <v>18.723</v>
      </c>
    </row>
    <row r="9" spans="1:13" s="11" customFormat="1" ht="12.75">
      <c r="A9" s="11" t="s">
        <v>19</v>
      </c>
      <c r="B9" s="11" t="s">
        <v>17</v>
      </c>
      <c r="C9" s="16">
        <f t="shared" si="0"/>
        <v>297283.19700000004</v>
      </c>
      <c r="D9" s="16">
        <v>161775.444</v>
      </c>
      <c r="E9" s="16">
        <v>78381.188</v>
      </c>
      <c r="F9" s="16">
        <v>4545.929</v>
      </c>
      <c r="G9" s="16">
        <v>0</v>
      </c>
      <c r="H9" s="16">
        <v>16049.578</v>
      </c>
      <c r="I9" s="16">
        <v>0</v>
      </c>
      <c r="J9" s="16">
        <v>68.256</v>
      </c>
      <c r="K9" s="16">
        <v>19646.267</v>
      </c>
      <c r="L9" s="16">
        <v>14749.155</v>
      </c>
      <c r="M9" s="16">
        <v>2067.38</v>
      </c>
    </row>
    <row r="10" spans="1:13" s="11" customFormat="1" ht="12.75">
      <c r="A10" s="11" t="s">
        <v>19</v>
      </c>
      <c r="B10" s="11" t="s">
        <v>20</v>
      </c>
      <c r="C10" s="16">
        <f t="shared" si="0"/>
        <v>84238.14199999999</v>
      </c>
      <c r="D10" s="16">
        <v>0</v>
      </c>
      <c r="E10" s="16">
        <v>2683.234</v>
      </c>
      <c r="F10" s="16">
        <v>81554.908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s="13" customFormat="1" ht="12.75">
      <c r="A11" s="12" t="s">
        <v>21</v>
      </c>
      <c r="C11" s="17">
        <f t="shared" si="0"/>
        <v>381521.339</v>
      </c>
      <c r="D11" s="17">
        <f>+D9+D10</f>
        <v>161775.444</v>
      </c>
      <c r="E11" s="17">
        <f aca="true" t="shared" si="2" ref="E11:M11">+E9+E10</f>
        <v>81064.42199999999</v>
      </c>
      <c r="F11" s="17">
        <f t="shared" si="2"/>
        <v>86100.837</v>
      </c>
      <c r="G11" s="17">
        <f t="shared" si="2"/>
        <v>0</v>
      </c>
      <c r="H11" s="17">
        <f t="shared" si="2"/>
        <v>16049.578</v>
      </c>
      <c r="I11" s="17">
        <f t="shared" si="2"/>
        <v>0</v>
      </c>
      <c r="J11" s="17">
        <f t="shared" si="2"/>
        <v>68.256</v>
      </c>
      <c r="K11" s="17">
        <f t="shared" si="2"/>
        <v>19646.267</v>
      </c>
      <c r="L11" s="17">
        <f t="shared" si="2"/>
        <v>14749.155</v>
      </c>
      <c r="M11" s="17">
        <f t="shared" si="2"/>
        <v>2067.38</v>
      </c>
    </row>
    <row r="12" spans="1:13" s="11" customFormat="1" ht="12.75">
      <c r="A12" s="11" t="s">
        <v>22</v>
      </c>
      <c r="B12" s="11" t="s">
        <v>17</v>
      </c>
      <c r="C12" s="16">
        <f t="shared" si="0"/>
        <v>123222.37000000001</v>
      </c>
      <c r="D12" s="16">
        <v>46356.183</v>
      </c>
      <c r="E12" s="16">
        <v>19526.044</v>
      </c>
      <c r="F12" s="16">
        <v>11332.746</v>
      </c>
      <c r="G12" s="16">
        <v>0</v>
      </c>
      <c r="H12" s="16">
        <v>6096.32</v>
      </c>
      <c r="I12" s="16">
        <v>0</v>
      </c>
      <c r="J12" s="16">
        <v>20434.589</v>
      </c>
      <c r="K12" s="16">
        <v>4413.28</v>
      </c>
      <c r="L12" s="16">
        <v>14967.389</v>
      </c>
      <c r="M12" s="16">
        <v>95.819</v>
      </c>
    </row>
    <row r="13" spans="1:13" s="11" customFormat="1" ht="12.75">
      <c r="A13" s="11" t="s">
        <v>22</v>
      </c>
      <c r="B13" s="11" t="s">
        <v>20</v>
      </c>
      <c r="C13" s="16">
        <f t="shared" si="0"/>
        <v>72261.7</v>
      </c>
      <c r="D13" s="16">
        <v>0</v>
      </c>
      <c r="E13" s="16">
        <v>0</v>
      </c>
      <c r="F13" s="16">
        <v>72261.7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s="13" customFormat="1" ht="12.75">
      <c r="A14" s="12" t="s">
        <v>23</v>
      </c>
      <c r="C14" s="17">
        <f t="shared" si="0"/>
        <v>195484.07</v>
      </c>
      <c r="D14" s="17">
        <f>+D12+D13</f>
        <v>46356.183</v>
      </c>
      <c r="E14" s="17">
        <f aca="true" t="shared" si="3" ref="E14:M14">+E12+E13</f>
        <v>19526.044</v>
      </c>
      <c r="F14" s="17">
        <f t="shared" si="3"/>
        <v>83594.446</v>
      </c>
      <c r="G14" s="17">
        <f t="shared" si="3"/>
        <v>0</v>
      </c>
      <c r="H14" s="17">
        <f t="shared" si="3"/>
        <v>6096.32</v>
      </c>
      <c r="I14" s="17">
        <f t="shared" si="3"/>
        <v>0</v>
      </c>
      <c r="J14" s="17">
        <f t="shared" si="3"/>
        <v>20434.589</v>
      </c>
      <c r="K14" s="17">
        <f t="shared" si="3"/>
        <v>4413.28</v>
      </c>
      <c r="L14" s="17">
        <f t="shared" si="3"/>
        <v>14967.389</v>
      </c>
      <c r="M14" s="17">
        <f t="shared" si="3"/>
        <v>95.819</v>
      </c>
    </row>
    <row r="15" spans="1:13" s="11" customFormat="1" ht="12.75">
      <c r="A15" s="11" t="s">
        <v>24</v>
      </c>
      <c r="B15" s="11" t="s">
        <v>17</v>
      </c>
      <c r="C15" s="16">
        <f t="shared" si="0"/>
        <v>19341.959000000003</v>
      </c>
      <c r="D15" s="16">
        <v>12280.539</v>
      </c>
      <c r="E15" s="16">
        <v>3689.161</v>
      </c>
      <c r="F15" s="16">
        <v>21.781</v>
      </c>
      <c r="G15" s="16">
        <v>0</v>
      </c>
      <c r="H15" s="16">
        <v>1118.63</v>
      </c>
      <c r="I15" s="16">
        <v>0</v>
      </c>
      <c r="J15" s="16">
        <v>0</v>
      </c>
      <c r="K15" s="16">
        <v>1325.132</v>
      </c>
      <c r="L15" s="16">
        <v>856.846</v>
      </c>
      <c r="M15" s="16">
        <v>49.87</v>
      </c>
    </row>
    <row r="16" spans="1:13" s="13" customFormat="1" ht="12.75">
      <c r="A16" s="12" t="s">
        <v>25</v>
      </c>
      <c r="C16" s="17">
        <f t="shared" si="0"/>
        <v>19341.959000000003</v>
      </c>
      <c r="D16" s="17">
        <f>+D15</f>
        <v>12280.539</v>
      </c>
      <c r="E16" s="17">
        <f aca="true" t="shared" si="4" ref="E16:M16">+E15</f>
        <v>3689.161</v>
      </c>
      <c r="F16" s="17">
        <f t="shared" si="4"/>
        <v>21.781</v>
      </c>
      <c r="G16" s="17">
        <f t="shared" si="4"/>
        <v>0</v>
      </c>
      <c r="H16" s="17">
        <f t="shared" si="4"/>
        <v>1118.63</v>
      </c>
      <c r="I16" s="17">
        <f t="shared" si="4"/>
        <v>0</v>
      </c>
      <c r="J16" s="17">
        <f t="shared" si="4"/>
        <v>0</v>
      </c>
      <c r="K16" s="17">
        <f t="shared" si="4"/>
        <v>1325.132</v>
      </c>
      <c r="L16" s="17">
        <f t="shared" si="4"/>
        <v>856.846</v>
      </c>
      <c r="M16" s="17">
        <f t="shared" si="4"/>
        <v>49.87</v>
      </c>
    </row>
    <row r="17" spans="1:13" s="11" customFormat="1" ht="12.75">
      <c r="A17" s="11" t="s">
        <v>26</v>
      </c>
      <c r="B17" s="11" t="s">
        <v>17</v>
      </c>
      <c r="C17" s="16">
        <f t="shared" si="0"/>
        <v>106846.678</v>
      </c>
      <c r="D17" s="16">
        <v>52168.218</v>
      </c>
      <c r="E17" s="16">
        <v>19393.16</v>
      </c>
      <c r="F17" s="16">
        <v>8657.375</v>
      </c>
      <c r="G17" s="16">
        <v>0</v>
      </c>
      <c r="H17" s="16">
        <v>5274.162</v>
      </c>
      <c r="I17" s="16">
        <v>0</v>
      </c>
      <c r="J17" s="16">
        <v>9804.346</v>
      </c>
      <c r="K17" s="16">
        <v>4215.342</v>
      </c>
      <c r="L17" s="16">
        <v>7249.332</v>
      </c>
      <c r="M17" s="16">
        <v>84.743</v>
      </c>
    </row>
    <row r="18" spans="1:13" s="11" customFormat="1" ht="12.75">
      <c r="A18" s="11" t="s">
        <v>26</v>
      </c>
      <c r="B18" s="11" t="s">
        <v>20</v>
      </c>
      <c r="C18" s="16">
        <f t="shared" si="0"/>
        <v>10086.7</v>
      </c>
      <c r="D18" s="16">
        <v>0</v>
      </c>
      <c r="E18" s="16">
        <v>0</v>
      </c>
      <c r="F18" s="16">
        <v>10086.7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3" s="13" customFormat="1" ht="12.75">
      <c r="A19" s="12" t="s">
        <v>27</v>
      </c>
      <c r="C19" s="17">
        <f t="shared" si="0"/>
        <v>116933.378</v>
      </c>
      <c r="D19" s="17">
        <f>+D17+D18</f>
        <v>52168.218</v>
      </c>
      <c r="E19" s="17">
        <f aca="true" t="shared" si="5" ref="E19:M19">+E17+E18</f>
        <v>19393.16</v>
      </c>
      <c r="F19" s="17">
        <f t="shared" si="5"/>
        <v>18744.075</v>
      </c>
      <c r="G19" s="17">
        <f t="shared" si="5"/>
        <v>0</v>
      </c>
      <c r="H19" s="17">
        <f t="shared" si="5"/>
        <v>5274.162</v>
      </c>
      <c r="I19" s="17">
        <f t="shared" si="5"/>
        <v>0</v>
      </c>
      <c r="J19" s="17">
        <f t="shared" si="5"/>
        <v>9804.346</v>
      </c>
      <c r="K19" s="17">
        <f t="shared" si="5"/>
        <v>4215.342</v>
      </c>
      <c r="L19" s="17">
        <f t="shared" si="5"/>
        <v>7249.332</v>
      </c>
      <c r="M19" s="17">
        <f t="shared" si="5"/>
        <v>84.743</v>
      </c>
    </row>
    <row r="20" spans="1:13" s="11" customFormat="1" ht="12.75">
      <c r="A20" s="11" t="s">
        <v>28</v>
      </c>
      <c r="B20" s="11" t="s">
        <v>17</v>
      </c>
      <c r="C20" s="16">
        <f t="shared" si="0"/>
        <v>81521.21700000002</v>
      </c>
      <c r="D20" s="16">
        <v>28885.973</v>
      </c>
      <c r="E20" s="16">
        <v>10481.673</v>
      </c>
      <c r="F20" s="16">
        <v>32574.461</v>
      </c>
      <c r="G20" s="16">
        <v>0</v>
      </c>
      <c r="H20" s="16">
        <v>3561.899</v>
      </c>
      <c r="I20" s="16">
        <v>0</v>
      </c>
      <c r="J20" s="16">
        <v>762.709</v>
      </c>
      <c r="K20" s="16">
        <v>2283.08</v>
      </c>
      <c r="L20" s="16">
        <v>2885.083</v>
      </c>
      <c r="M20" s="16">
        <v>86.339</v>
      </c>
    </row>
    <row r="21" spans="1:13" s="11" customFormat="1" ht="12.75">
      <c r="A21" s="11" t="s">
        <v>28</v>
      </c>
      <c r="B21" s="11" t="s">
        <v>20</v>
      </c>
      <c r="C21" s="16">
        <f t="shared" si="0"/>
        <v>4544.416</v>
      </c>
      <c r="D21" s="16">
        <v>0</v>
      </c>
      <c r="E21" s="16">
        <v>0</v>
      </c>
      <c r="F21" s="16">
        <v>4544.416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s="13" customFormat="1" ht="12.75">
      <c r="A22" s="12" t="s">
        <v>29</v>
      </c>
      <c r="C22" s="17">
        <f t="shared" si="0"/>
        <v>86065.63300000002</v>
      </c>
      <c r="D22" s="17">
        <f>+D20+D21</f>
        <v>28885.973</v>
      </c>
      <c r="E22" s="17">
        <f aca="true" t="shared" si="6" ref="E22:M22">+E20+E21</f>
        <v>10481.673</v>
      </c>
      <c r="F22" s="17">
        <f t="shared" si="6"/>
        <v>37118.877</v>
      </c>
      <c r="G22" s="17">
        <f t="shared" si="6"/>
        <v>0</v>
      </c>
      <c r="H22" s="17">
        <f t="shared" si="6"/>
        <v>3561.899</v>
      </c>
      <c r="I22" s="17">
        <f t="shared" si="6"/>
        <v>0</v>
      </c>
      <c r="J22" s="17">
        <f t="shared" si="6"/>
        <v>762.709</v>
      </c>
      <c r="K22" s="17">
        <f t="shared" si="6"/>
        <v>2283.08</v>
      </c>
      <c r="L22" s="17">
        <f t="shared" si="6"/>
        <v>2885.083</v>
      </c>
      <c r="M22" s="17">
        <f t="shared" si="6"/>
        <v>86.339</v>
      </c>
    </row>
    <row r="23" spans="1:13" s="11" customFormat="1" ht="12.75">
      <c r="A23" s="11" t="s">
        <v>30</v>
      </c>
      <c r="B23" s="11" t="s">
        <v>17</v>
      </c>
      <c r="C23" s="16">
        <f t="shared" si="0"/>
        <v>431.176</v>
      </c>
      <c r="D23" s="16">
        <v>52.689</v>
      </c>
      <c r="E23" s="16">
        <v>0</v>
      </c>
      <c r="F23" s="16">
        <v>0</v>
      </c>
      <c r="G23" s="16">
        <v>0</v>
      </c>
      <c r="H23" s="16">
        <v>24.567</v>
      </c>
      <c r="I23" s="16">
        <v>0</v>
      </c>
      <c r="J23" s="16">
        <v>0</v>
      </c>
      <c r="K23" s="16">
        <v>102.054</v>
      </c>
      <c r="L23" s="16">
        <v>249.782</v>
      </c>
      <c r="M23" s="16">
        <v>2.084</v>
      </c>
    </row>
    <row r="24" spans="1:13" s="13" customFormat="1" ht="12.75">
      <c r="A24" s="12" t="s">
        <v>31</v>
      </c>
      <c r="C24" s="17">
        <f t="shared" si="0"/>
        <v>431.176</v>
      </c>
      <c r="D24" s="17">
        <f>+D23</f>
        <v>52.689</v>
      </c>
      <c r="E24" s="17">
        <f aca="true" t="shared" si="7" ref="E24:M24">+E23</f>
        <v>0</v>
      </c>
      <c r="F24" s="17">
        <f t="shared" si="7"/>
        <v>0</v>
      </c>
      <c r="G24" s="17">
        <f t="shared" si="7"/>
        <v>0</v>
      </c>
      <c r="H24" s="17">
        <f t="shared" si="7"/>
        <v>24.567</v>
      </c>
      <c r="I24" s="17">
        <f t="shared" si="7"/>
        <v>0</v>
      </c>
      <c r="J24" s="17">
        <f t="shared" si="7"/>
        <v>0</v>
      </c>
      <c r="K24" s="17">
        <f t="shared" si="7"/>
        <v>102.054</v>
      </c>
      <c r="L24" s="17">
        <f t="shared" si="7"/>
        <v>249.782</v>
      </c>
      <c r="M24" s="17">
        <f t="shared" si="7"/>
        <v>2.084</v>
      </c>
    </row>
    <row r="25" spans="1:13" s="11" customFormat="1" ht="12.75">
      <c r="A25" s="11" t="s">
        <v>32</v>
      </c>
      <c r="B25" s="11" t="s">
        <v>17</v>
      </c>
      <c r="C25" s="16">
        <f t="shared" si="0"/>
        <v>106262.74799999998</v>
      </c>
      <c r="D25" s="16">
        <v>54551.02</v>
      </c>
      <c r="E25" s="16">
        <v>16745.826</v>
      </c>
      <c r="F25" s="16">
        <v>7625.814</v>
      </c>
      <c r="G25" s="16">
        <v>0</v>
      </c>
      <c r="H25" s="16">
        <v>6196.165</v>
      </c>
      <c r="I25" s="16">
        <v>0</v>
      </c>
      <c r="J25" s="16">
        <v>11395.536</v>
      </c>
      <c r="K25" s="16">
        <v>5485.816</v>
      </c>
      <c r="L25" s="16">
        <v>4026.063</v>
      </c>
      <c r="M25" s="16">
        <v>236.508</v>
      </c>
    </row>
    <row r="26" spans="1:13" s="13" customFormat="1" ht="12.75">
      <c r="A26" s="12" t="s">
        <v>33</v>
      </c>
      <c r="C26" s="17">
        <f t="shared" si="0"/>
        <v>106262.74799999998</v>
      </c>
      <c r="D26" s="17">
        <f>+D25</f>
        <v>54551.02</v>
      </c>
      <c r="E26" s="17">
        <f aca="true" t="shared" si="8" ref="E26:M26">+E25</f>
        <v>16745.826</v>
      </c>
      <c r="F26" s="17">
        <f t="shared" si="8"/>
        <v>7625.814</v>
      </c>
      <c r="G26" s="17">
        <f t="shared" si="8"/>
        <v>0</v>
      </c>
      <c r="H26" s="17">
        <f t="shared" si="8"/>
        <v>6196.165</v>
      </c>
      <c r="I26" s="17">
        <f t="shared" si="8"/>
        <v>0</v>
      </c>
      <c r="J26" s="17">
        <f t="shared" si="8"/>
        <v>11395.536</v>
      </c>
      <c r="K26" s="17">
        <f t="shared" si="8"/>
        <v>5485.816</v>
      </c>
      <c r="L26" s="17">
        <f t="shared" si="8"/>
        <v>4026.063</v>
      </c>
      <c r="M26" s="17">
        <f t="shared" si="8"/>
        <v>236.508</v>
      </c>
    </row>
    <row r="27" spans="1:13" s="11" customFormat="1" ht="12.75">
      <c r="A27" s="11" t="s">
        <v>34</v>
      </c>
      <c r="B27" s="11" t="s">
        <v>17</v>
      </c>
      <c r="C27" s="16">
        <f t="shared" si="0"/>
        <v>691.8870000000002</v>
      </c>
      <c r="D27" s="16">
        <v>204.319</v>
      </c>
      <c r="E27" s="16">
        <v>25.164</v>
      </c>
      <c r="F27" s="16">
        <v>0</v>
      </c>
      <c r="G27" s="16">
        <v>0</v>
      </c>
      <c r="H27" s="16">
        <v>71.944</v>
      </c>
      <c r="I27" s="16">
        <v>0</v>
      </c>
      <c r="J27" s="16">
        <v>0</v>
      </c>
      <c r="K27" s="16">
        <v>221.638</v>
      </c>
      <c r="L27" s="16">
        <v>166.728</v>
      </c>
      <c r="M27" s="16">
        <v>2.094</v>
      </c>
    </row>
    <row r="28" spans="1:13" s="13" customFormat="1" ht="12.75">
      <c r="A28" s="12" t="s">
        <v>35</v>
      </c>
      <c r="C28" s="17">
        <f t="shared" si="0"/>
        <v>691.8870000000002</v>
      </c>
      <c r="D28" s="17">
        <f>+D27</f>
        <v>204.319</v>
      </c>
      <c r="E28" s="17">
        <f aca="true" t="shared" si="9" ref="E28:M28">+E27</f>
        <v>25.164</v>
      </c>
      <c r="F28" s="17">
        <f t="shared" si="9"/>
        <v>0</v>
      </c>
      <c r="G28" s="17">
        <f t="shared" si="9"/>
        <v>0</v>
      </c>
      <c r="H28" s="17">
        <f t="shared" si="9"/>
        <v>71.944</v>
      </c>
      <c r="I28" s="17">
        <f t="shared" si="9"/>
        <v>0</v>
      </c>
      <c r="J28" s="17">
        <f t="shared" si="9"/>
        <v>0</v>
      </c>
      <c r="K28" s="17">
        <f t="shared" si="9"/>
        <v>221.638</v>
      </c>
      <c r="L28" s="17">
        <f t="shared" si="9"/>
        <v>166.728</v>
      </c>
      <c r="M28" s="17">
        <f t="shared" si="9"/>
        <v>2.094</v>
      </c>
    </row>
    <row r="29" spans="1:13" s="11" customFormat="1" ht="12.75">
      <c r="A29" s="11" t="s">
        <v>36</v>
      </c>
      <c r="B29" s="11" t="s">
        <v>17</v>
      </c>
      <c r="C29" s="16">
        <f t="shared" si="0"/>
        <v>1898.324</v>
      </c>
      <c r="D29" s="16">
        <v>694.151</v>
      </c>
      <c r="E29" s="16">
        <v>552.372</v>
      </c>
      <c r="F29" s="16">
        <v>0</v>
      </c>
      <c r="G29" s="16">
        <v>0</v>
      </c>
      <c r="H29" s="16">
        <v>82.486</v>
      </c>
      <c r="I29" s="16">
        <v>0</v>
      </c>
      <c r="J29" s="16">
        <v>0</v>
      </c>
      <c r="K29" s="16">
        <v>263.351</v>
      </c>
      <c r="L29" s="16">
        <v>305.964</v>
      </c>
      <c r="M29" s="16">
        <v>0</v>
      </c>
    </row>
    <row r="30" spans="1:13" s="13" customFormat="1" ht="12.75">
      <c r="A30" s="12" t="s">
        <v>37</v>
      </c>
      <c r="C30" s="17">
        <f t="shared" si="0"/>
        <v>1898.324</v>
      </c>
      <c r="D30" s="17">
        <f>+D29</f>
        <v>694.151</v>
      </c>
      <c r="E30" s="17">
        <f aca="true" t="shared" si="10" ref="E30:M30">+E29</f>
        <v>552.372</v>
      </c>
      <c r="F30" s="17">
        <f t="shared" si="10"/>
        <v>0</v>
      </c>
      <c r="G30" s="17">
        <f t="shared" si="10"/>
        <v>0</v>
      </c>
      <c r="H30" s="17">
        <f t="shared" si="10"/>
        <v>82.486</v>
      </c>
      <c r="I30" s="17">
        <f t="shared" si="10"/>
        <v>0</v>
      </c>
      <c r="J30" s="17">
        <f t="shared" si="10"/>
        <v>0</v>
      </c>
      <c r="K30" s="17">
        <f t="shared" si="10"/>
        <v>263.351</v>
      </c>
      <c r="L30" s="17">
        <f t="shared" si="10"/>
        <v>305.964</v>
      </c>
      <c r="M30" s="17">
        <f t="shared" si="10"/>
        <v>0</v>
      </c>
    </row>
    <row r="31" spans="1:13" s="11" customFormat="1" ht="12.75">
      <c r="A31" s="11" t="s">
        <v>38</v>
      </c>
      <c r="B31" s="11" t="s">
        <v>17</v>
      </c>
      <c r="C31" s="16">
        <f t="shared" si="0"/>
        <v>6382.648999999999</v>
      </c>
      <c r="D31" s="16">
        <v>1402.103</v>
      </c>
      <c r="E31" s="16">
        <v>1109.289</v>
      </c>
      <c r="F31" s="16">
        <v>2447.694</v>
      </c>
      <c r="G31" s="16">
        <v>0</v>
      </c>
      <c r="H31" s="16">
        <v>232.399</v>
      </c>
      <c r="I31" s="16">
        <v>0</v>
      </c>
      <c r="J31" s="16">
        <v>0</v>
      </c>
      <c r="K31" s="16">
        <v>370.423</v>
      </c>
      <c r="L31" s="16">
        <v>813.706</v>
      </c>
      <c r="M31" s="16">
        <v>7.035</v>
      </c>
    </row>
    <row r="32" spans="1:13" s="13" customFormat="1" ht="12.75">
      <c r="A32" s="12" t="s">
        <v>39</v>
      </c>
      <c r="C32" s="17">
        <f t="shared" si="0"/>
        <v>6382.648999999999</v>
      </c>
      <c r="D32" s="17">
        <f>+D31</f>
        <v>1402.103</v>
      </c>
      <c r="E32" s="17">
        <f aca="true" t="shared" si="11" ref="E32:M32">+E31</f>
        <v>1109.289</v>
      </c>
      <c r="F32" s="17">
        <f t="shared" si="11"/>
        <v>2447.694</v>
      </c>
      <c r="G32" s="17">
        <f t="shared" si="11"/>
        <v>0</v>
      </c>
      <c r="H32" s="17">
        <f t="shared" si="11"/>
        <v>232.399</v>
      </c>
      <c r="I32" s="17">
        <f t="shared" si="11"/>
        <v>0</v>
      </c>
      <c r="J32" s="17">
        <f t="shared" si="11"/>
        <v>0</v>
      </c>
      <c r="K32" s="17">
        <f t="shared" si="11"/>
        <v>370.423</v>
      </c>
      <c r="L32" s="17">
        <f t="shared" si="11"/>
        <v>813.706</v>
      </c>
      <c r="M32" s="17">
        <f t="shared" si="11"/>
        <v>7.035</v>
      </c>
    </row>
    <row r="33" spans="1:13" s="14" customFormat="1" ht="12.75">
      <c r="A33" s="14" t="s">
        <v>48</v>
      </c>
      <c r="B33" s="14" t="s">
        <v>17</v>
      </c>
      <c r="C33" s="18">
        <f t="shared" si="0"/>
        <v>564.995</v>
      </c>
      <c r="D33" s="18">
        <v>0</v>
      </c>
      <c r="E33" s="18">
        <v>0</v>
      </c>
      <c r="F33" s="18">
        <v>0</v>
      </c>
      <c r="G33" s="18">
        <v>0</v>
      </c>
      <c r="H33" s="18">
        <v>28.068</v>
      </c>
      <c r="I33" s="18">
        <v>0</v>
      </c>
      <c r="J33" s="18">
        <v>0</v>
      </c>
      <c r="K33" s="18">
        <v>83.717</v>
      </c>
      <c r="L33" s="18">
        <v>453.21</v>
      </c>
      <c r="M33" s="18">
        <v>0</v>
      </c>
    </row>
    <row r="34" spans="1:13" s="14" customFormat="1" ht="12.75">
      <c r="A34" s="3" t="s">
        <v>49</v>
      </c>
      <c r="C34" s="2">
        <f t="shared" si="0"/>
        <v>564.995</v>
      </c>
      <c r="D34" s="2">
        <f>+D33</f>
        <v>0</v>
      </c>
      <c r="E34" s="2">
        <f aca="true" t="shared" si="12" ref="E34:M34">+E33</f>
        <v>0</v>
      </c>
      <c r="F34" s="2">
        <f t="shared" si="12"/>
        <v>0</v>
      </c>
      <c r="G34" s="2">
        <f t="shared" si="12"/>
        <v>0</v>
      </c>
      <c r="H34" s="2">
        <f t="shared" si="12"/>
        <v>28.068</v>
      </c>
      <c r="I34" s="2">
        <f t="shared" si="12"/>
        <v>0</v>
      </c>
      <c r="J34" s="2">
        <f t="shared" si="12"/>
        <v>0</v>
      </c>
      <c r="K34" s="2">
        <f t="shared" si="12"/>
        <v>83.717</v>
      </c>
      <c r="L34" s="2">
        <f t="shared" si="12"/>
        <v>453.21</v>
      </c>
      <c r="M34" s="2">
        <f t="shared" si="12"/>
        <v>0</v>
      </c>
    </row>
    <row r="35" spans="1:13" s="11" customFormat="1" ht="12.75">
      <c r="A35" s="11" t="s">
        <v>40</v>
      </c>
      <c r="B35" s="11" t="s">
        <v>17</v>
      </c>
      <c r="C35" s="16">
        <f t="shared" si="0"/>
        <v>13558.578</v>
      </c>
      <c r="D35" s="16">
        <v>8360.529</v>
      </c>
      <c r="E35" s="16">
        <v>2029.88</v>
      </c>
      <c r="F35" s="16">
        <v>3.882</v>
      </c>
      <c r="G35" s="16">
        <v>0</v>
      </c>
      <c r="H35" s="16">
        <v>1096.499</v>
      </c>
      <c r="I35" s="16">
        <v>0</v>
      </c>
      <c r="J35" s="16">
        <v>0</v>
      </c>
      <c r="K35" s="16">
        <v>1538.747</v>
      </c>
      <c r="L35" s="16">
        <v>483.406</v>
      </c>
      <c r="M35" s="16">
        <v>45.635</v>
      </c>
    </row>
    <row r="36" spans="1:13" s="13" customFormat="1" ht="12.75">
      <c r="A36" s="12" t="s">
        <v>41</v>
      </c>
      <c r="C36" s="17">
        <f t="shared" si="0"/>
        <v>13558.578</v>
      </c>
      <c r="D36" s="17">
        <f>+D35</f>
        <v>8360.529</v>
      </c>
      <c r="E36" s="17">
        <f aca="true" t="shared" si="13" ref="E36:M36">+E35</f>
        <v>2029.88</v>
      </c>
      <c r="F36" s="17">
        <f t="shared" si="13"/>
        <v>3.882</v>
      </c>
      <c r="G36" s="17">
        <f t="shared" si="13"/>
        <v>0</v>
      </c>
      <c r="H36" s="17">
        <f t="shared" si="13"/>
        <v>1096.499</v>
      </c>
      <c r="I36" s="17">
        <f t="shared" si="13"/>
        <v>0</v>
      </c>
      <c r="J36" s="17">
        <f t="shared" si="13"/>
        <v>0</v>
      </c>
      <c r="K36" s="17">
        <f t="shared" si="13"/>
        <v>1538.747</v>
      </c>
      <c r="L36" s="17">
        <f t="shared" si="13"/>
        <v>483.406</v>
      </c>
      <c r="M36" s="17">
        <f t="shared" si="13"/>
        <v>45.635</v>
      </c>
    </row>
    <row r="37" spans="3:13" ht="12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s="14" customFormat="1" ht="12.75">
      <c r="A38" s="3" t="s">
        <v>42</v>
      </c>
      <c r="C38" s="2">
        <f>SUM(D38:M38)</f>
        <v>764512.5969999998</v>
      </c>
      <c r="D38" s="2">
        <f>+D7+D9+D12+D15+D17+D20+D23+D25+D27+D29+D31+D34+D36</f>
        <v>370860.038</v>
      </c>
      <c r="E38" s="2">
        <f aca="true" t="shared" si="14" ref="E38:M38">+E7+E9+E12+E15+E17+E20+E23+E25+E27+E29+E31+E34+E36</f>
        <v>152407.368</v>
      </c>
      <c r="F38" s="2">
        <f t="shared" si="14"/>
        <v>67300.982</v>
      </c>
      <c r="G38" s="2">
        <f t="shared" si="14"/>
        <v>0</v>
      </c>
      <c r="H38" s="2">
        <f t="shared" si="14"/>
        <v>40394.934</v>
      </c>
      <c r="I38" s="2">
        <f t="shared" si="14"/>
        <v>0</v>
      </c>
      <c r="J38" s="2">
        <f t="shared" si="14"/>
        <v>42465.436</v>
      </c>
      <c r="K38" s="2">
        <f t="shared" si="14"/>
        <v>40706.867000000006</v>
      </c>
      <c r="L38" s="2">
        <f t="shared" si="14"/>
        <v>47680.742000000006</v>
      </c>
      <c r="M38" s="2">
        <f t="shared" si="14"/>
        <v>2696.2299999999996</v>
      </c>
    </row>
    <row r="39" spans="1:13" s="14" customFormat="1" ht="12.75">
      <c r="A39" s="3" t="s">
        <v>43</v>
      </c>
      <c r="C39" s="2">
        <f>SUM(D39:M39)</f>
        <v>171130.958</v>
      </c>
      <c r="D39" s="2">
        <f>+D10+D13+D18+D21</f>
        <v>0</v>
      </c>
      <c r="E39" s="2">
        <f aca="true" t="shared" si="15" ref="E39:M39">+E10+E13+E18+E21</f>
        <v>2683.234</v>
      </c>
      <c r="F39" s="2">
        <f t="shared" si="15"/>
        <v>168447.72400000002</v>
      </c>
      <c r="G39" s="2">
        <f t="shared" si="15"/>
        <v>0</v>
      </c>
      <c r="H39" s="2">
        <f t="shared" si="15"/>
        <v>0</v>
      </c>
      <c r="I39" s="2">
        <f t="shared" si="15"/>
        <v>0</v>
      </c>
      <c r="J39" s="2">
        <f t="shared" si="15"/>
        <v>0</v>
      </c>
      <c r="K39" s="2">
        <f t="shared" si="15"/>
        <v>0</v>
      </c>
      <c r="L39" s="2">
        <f t="shared" si="15"/>
        <v>0</v>
      </c>
      <c r="M39" s="2">
        <f t="shared" si="15"/>
        <v>0</v>
      </c>
    </row>
    <row r="40" spans="1:13" s="14" customFormat="1" ht="12.75">
      <c r="A40" s="3" t="s">
        <v>44</v>
      </c>
      <c r="C40" s="2">
        <f>SUM(D40:M40)</f>
        <v>406.16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2">
        <v>406.16</v>
      </c>
      <c r="M40" s="5">
        <v>0</v>
      </c>
    </row>
    <row r="41" spans="1:13" s="14" customFormat="1" ht="12.75">
      <c r="A41" s="3" t="s">
        <v>45</v>
      </c>
      <c r="C41" s="2">
        <f>SUM(D41:M41)</f>
        <v>936049.715</v>
      </c>
      <c r="D41" s="2">
        <f>+D38+D39+D40</f>
        <v>370860.038</v>
      </c>
      <c r="E41" s="2">
        <f aca="true" t="shared" si="16" ref="E41:M41">+E38+E39+E40</f>
        <v>155090.60199999998</v>
      </c>
      <c r="F41" s="2">
        <f t="shared" si="16"/>
        <v>235748.706</v>
      </c>
      <c r="G41" s="2">
        <f t="shared" si="16"/>
        <v>0</v>
      </c>
      <c r="H41" s="2">
        <f t="shared" si="16"/>
        <v>40394.934</v>
      </c>
      <c r="I41" s="2">
        <f t="shared" si="16"/>
        <v>0</v>
      </c>
      <c r="J41" s="2">
        <f t="shared" si="16"/>
        <v>42465.436</v>
      </c>
      <c r="K41" s="2">
        <f t="shared" si="16"/>
        <v>40706.867000000006</v>
      </c>
      <c r="L41" s="2">
        <f t="shared" si="16"/>
        <v>48086.90200000001</v>
      </c>
      <c r="M41" s="2">
        <f t="shared" si="16"/>
        <v>2696.2299999999996</v>
      </c>
    </row>
    <row r="42" spans="3:13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ht="12.75">
      <c r="A43" s="3" t="s">
        <v>46</v>
      </c>
    </row>
    <row r="44" ht="12.75">
      <c r="A44" s="3" t="s">
        <v>50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20">
      <selection activeCell="A41" sqref="A41:IV41"/>
    </sheetView>
  </sheetViews>
  <sheetFormatPr defaultColWidth="11.421875" defaultRowHeight="12.75"/>
  <cols>
    <col min="1" max="1" width="28.57421875" style="0" customWidth="1"/>
    <col min="2" max="2" width="10.7109375" style="0" customWidth="1"/>
    <col min="3" max="3" width="14.7109375" style="0" customWidth="1"/>
  </cols>
  <sheetData>
    <row r="1" spans="1:3" ht="12.75">
      <c r="A1" s="3" t="s">
        <v>51</v>
      </c>
      <c r="C1" s="4"/>
    </row>
    <row r="2" spans="1:3" ht="12.75">
      <c r="A2" s="1" t="s">
        <v>0</v>
      </c>
      <c r="C2" s="4"/>
    </row>
    <row r="3" spans="1:3" ht="12.75">
      <c r="A3" s="3"/>
      <c r="C3" s="8"/>
    </row>
    <row r="4" spans="1:3" ht="12.75">
      <c r="A4" s="3" t="s">
        <v>47</v>
      </c>
      <c r="C4" s="4"/>
    </row>
    <row r="5" ht="12.75">
      <c r="C5" s="4"/>
    </row>
    <row r="6" spans="1:13" ht="12.75">
      <c r="A6" s="3" t="s">
        <v>3</v>
      </c>
      <c r="B6" s="3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</row>
    <row r="7" spans="1:13" s="11" customFormat="1" ht="12.75">
      <c r="A7" s="11" t="s">
        <v>16</v>
      </c>
      <c r="B7" s="11" t="s">
        <v>17</v>
      </c>
      <c r="C7" s="16">
        <f>SUM(D7:M7)</f>
        <v>3961</v>
      </c>
      <c r="D7" s="19">
        <v>2961</v>
      </c>
      <c r="E7" s="19">
        <v>121</v>
      </c>
      <c r="F7" s="19">
        <v>2</v>
      </c>
      <c r="G7" s="19">
        <v>0</v>
      </c>
      <c r="H7" s="19">
        <v>15</v>
      </c>
      <c r="I7" s="19">
        <v>0</v>
      </c>
      <c r="J7" s="19">
        <v>0</v>
      </c>
      <c r="K7" s="19">
        <v>180</v>
      </c>
      <c r="L7" s="19">
        <v>677</v>
      </c>
      <c r="M7" s="19">
        <v>5</v>
      </c>
    </row>
    <row r="8" spans="1:13" s="13" customFormat="1" ht="12.75">
      <c r="A8" s="12" t="s">
        <v>18</v>
      </c>
      <c r="C8" s="17">
        <f aca="true" t="shared" si="0" ref="C8:C38">SUM(D8:M8)</f>
        <v>3961</v>
      </c>
      <c r="D8" s="17">
        <f>+D7</f>
        <v>2961</v>
      </c>
      <c r="E8" s="17">
        <f aca="true" t="shared" si="1" ref="E8:M8">+E7</f>
        <v>121</v>
      </c>
      <c r="F8" s="17">
        <f t="shared" si="1"/>
        <v>2</v>
      </c>
      <c r="G8" s="17">
        <f t="shared" si="1"/>
        <v>0</v>
      </c>
      <c r="H8" s="17">
        <f t="shared" si="1"/>
        <v>15</v>
      </c>
      <c r="I8" s="17">
        <f t="shared" si="1"/>
        <v>0</v>
      </c>
      <c r="J8" s="17">
        <f t="shared" si="1"/>
        <v>0</v>
      </c>
      <c r="K8" s="17">
        <f t="shared" si="1"/>
        <v>180</v>
      </c>
      <c r="L8" s="17">
        <f t="shared" si="1"/>
        <v>677</v>
      </c>
      <c r="M8" s="17">
        <f t="shared" si="1"/>
        <v>5</v>
      </c>
    </row>
    <row r="9" spans="1:13" s="11" customFormat="1" ht="12.75">
      <c r="A9" s="11" t="s">
        <v>19</v>
      </c>
      <c r="B9" s="11" t="s">
        <v>17</v>
      </c>
      <c r="C9" s="16">
        <f t="shared" si="0"/>
        <v>78869</v>
      </c>
      <c r="D9" s="19">
        <v>65771</v>
      </c>
      <c r="E9" s="19">
        <v>6628</v>
      </c>
      <c r="F9" s="19">
        <v>20</v>
      </c>
      <c r="G9" s="19">
        <v>0</v>
      </c>
      <c r="H9" s="19">
        <v>5</v>
      </c>
      <c r="I9" s="19">
        <v>0</v>
      </c>
      <c r="J9" s="19">
        <v>2</v>
      </c>
      <c r="K9" s="19">
        <v>1053</v>
      </c>
      <c r="L9" s="19">
        <v>5360</v>
      </c>
      <c r="M9" s="19">
        <v>30</v>
      </c>
    </row>
    <row r="10" spans="1:13" s="11" customFormat="1" ht="12.75">
      <c r="A10" s="11" t="s">
        <v>19</v>
      </c>
      <c r="B10" s="11" t="s">
        <v>20</v>
      </c>
      <c r="C10" s="16">
        <f t="shared" si="0"/>
        <v>4</v>
      </c>
      <c r="D10" s="16">
        <v>0</v>
      </c>
      <c r="E10" s="16">
        <v>2</v>
      </c>
      <c r="F10" s="16">
        <v>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s="13" customFormat="1" ht="12.75">
      <c r="A11" s="12" t="s">
        <v>21</v>
      </c>
      <c r="C11" s="17">
        <f t="shared" si="0"/>
        <v>78873</v>
      </c>
      <c r="D11" s="17">
        <f>+D9+D10</f>
        <v>65771</v>
      </c>
      <c r="E11" s="17">
        <f aca="true" t="shared" si="2" ref="E11:M11">+E9+E10</f>
        <v>6630</v>
      </c>
      <c r="F11" s="17">
        <f t="shared" si="2"/>
        <v>22</v>
      </c>
      <c r="G11" s="17">
        <f t="shared" si="2"/>
        <v>0</v>
      </c>
      <c r="H11" s="17">
        <f t="shared" si="2"/>
        <v>5</v>
      </c>
      <c r="I11" s="17">
        <f t="shared" si="2"/>
        <v>0</v>
      </c>
      <c r="J11" s="17">
        <f t="shared" si="2"/>
        <v>2</v>
      </c>
      <c r="K11" s="17">
        <f t="shared" si="2"/>
        <v>1053</v>
      </c>
      <c r="L11" s="17">
        <f t="shared" si="2"/>
        <v>5360</v>
      </c>
      <c r="M11" s="17">
        <f t="shared" si="2"/>
        <v>30</v>
      </c>
    </row>
    <row r="12" spans="1:13" s="11" customFormat="1" ht="12.75">
      <c r="A12" s="11" t="s">
        <v>22</v>
      </c>
      <c r="B12" s="11" t="s">
        <v>17</v>
      </c>
      <c r="C12" s="16">
        <f t="shared" si="0"/>
        <v>26206</v>
      </c>
      <c r="D12" s="19">
        <v>19703</v>
      </c>
      <c r="E12" s="19">
        <v>1538</v>
      </c>
      <c r="F12" s="19">
        <v>30</v>
      </c>
      <c r="G12" s="19">
        <v>0</v>
      </c>
      <c r="H12" s="19">
        <v>9</v>
      </c>
      <c r="I12" s="19">
        <v>0</v>
      </c>
      <c r="J12" s="19">
        <v>291</v>
      </c>
      <c r="K12" s="19">
        <v>429</v>
      </c>
      <c r="L12" s="19">
        <v>4195</v>
      </c>
      <c r="M12" s="19">
        <v>11</v>
      </c>
    </row>
    <row r="13" spans="1:13" s="11" customFormat="1" ht="12.75">
      <c r="A13" s="11" t="s">
        <v>22</v>
      </c>
      <c r="B13" s="11" t="s">
        <v>20</v>
      </c>
      <c r="C13" s="16">
        <f t="shared" si="0"/>
        <v>1</v>
      </c>
      <c r="D13" s="16">
        <v>0</v>
      </c>
      <c r="E13" s="16">
        <v>0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s="13" customFormat="1" ht="12.75">
      <c r="A14" s="12" t="s">
        <v>23</v>
      </c>
      <c r="C14" s="17">
        <f t="shared" si="0"/>
        <v>26207</v>
      </c>
      <c r="D14" s="17">
        <f>+D12+D13</f>
        <v>19703</v>
      </c>
      <c r="E14" s="17">
        <f aca="true" t="shared" si="3" ref="E14:M14">+E12+E13</f>
        <v>1538</v>
      </c>
      <c r="F14" s="17">
        <f t="shared" si="3"/>
        <v>31</v>
      </c>
      <c r="G14" s="17">
        <f t="shared" si="3"/>
        <v>0</v>
      </c>
      <c r="H14" s="17">
        <f t="shared" si="3"/>
        <v>9</v>
      </c>
      <c r="I14" s="17">
        <f t="shared" si="3"/>
        <v>0</v>
      </c>
      <c r="J14" s="17">
        <f t="shared" si="3"/>
        <v>291</v>
      </c>
      <c r="K14" s="17">
        <f t="shared" si="3"/>
        <v>429</v>
      </c>
      <c r="L14" s="17">
        <f t="shared" si="3"/>
        <v>4195</v>
      </c>
      <c r="M14" s="17">
        <f t="shared" si="3"/>
        <v>11</v>
      </c>
    </row>
    <row r="15" spans="1:13" s="11" customFormat="1" ht="12.75">
      <c r="A15" s="11" t="s">
        <v>24</v>
      </c>
      <c r="B15" s="11" t="s">
        <v>17</v>
      </c>
      <c r="C15" s="16">
        <f t="shared" si="0"/>
        <v>8941</v>
      </c>
      <c r="D15" s="19">
        <v>7717</v>
      </c>
      <c r="E15" s="19">
        <v>408</v>
      </c>
      <c r="F15" s="19">
        <v>1</v>
      </c>
      <c r="G15" s="19">
        <v>0</v>
      </c>
      <c r="H15" s="19">
        <v>6</v>
      </c>
      <c r="I15" s="19">
        <v>0</v>
      </c>
      <c r="J15" s="19">
        <v>0</v>
      </c>
      <c r="K15" s="19">
        <v>306</v>
      </c>
      <c r="L15" s="19">
        <v>495</v>
      </c>
      <c r="M15" s="19">
        <v>8</v>
      </c>
    </row>
    <row r="16" spans="1:13" s="13" customFormat="1" ht="12.75">
      <c r="A16" s="12" t="s">
        <v>25</v>
      </c>
      <c r="C16" s="17">
        <f t="shared" si="0"/>
        <v>8941</v>
      </c>
      <c r="D16" s="17">
        <f>+D15</f>
        <v>7717</v>
      </c>
      <c r="E16" s="17">
        <f aca="true" t="shared" si="4" ref="E16:M16">+E15</f>
        <v>408</v>
      </c>
      <c r="F16" s="17">
        <f t="shared" si="4"/>
        <v>1</v>
      </c>
      <c r="G16" s="17">
        <f t="shared" si="4"/>
        <v>0</v>
      </c>
      <c r="H16" s="17">
        <f t="shared" si="4"/>
        <v>6</v>
      </c>
      <c r="I16" s="17">
        <f t="shared" si="4"/>
        <v>0</v>
      </c>
      <c r="J16" s="17">
        <f t="shared" si="4"/>
        <v>0</v>
      </c>
      <c r="K16" s="17">
        <f t="shared" si="4"/>
        <v>306</v>
      </c>
      <c r="L16" s="17">
        <f t="shared" si="4"/>
        <v>495</v>
      </c>
      <c r="M16" s="17">
        <f t="shared" si="4"/>
        <v>8</v>
      </c>
    </row>
    <row r="17" spans="1:13" s="11" customFormat="1" ht="12" customHeight="1">
      <c r="A17" s="11" t="s">
        <v>26</v>
      </c>
      <c r="B17" s="11" t="s">
        <v>17</v>
      </c>
      <c r="C17" s="16">
        <f t="shared" si="0"/>
        <v>22716</v>
      </c>
      <c r="D17" s="19">
        <v>18353</v>
      </c>
      <c r="E17" s="19">
        <v>1588</v>
      </c>
      <c r="F17" s="19">
        <v>18</v>
      </c>
      <c r="G17" s="19">
        <v>0</v>
      </c>
      <c r="H17" s="19">
        <v>8</v>
      </c>
      <c r="I17" s="19">
        <v>0</v>
      </c>
      <c r="J17" s="19">
        <v>47</v>
      </c>
      <c r="K17" s="19">
        <v>417</v>
      </c>
      <c r="L17" s="19">
        <v>2275</v>
      </c>
      <c r="M17" s="19">
        <v>10</v>
      </c>
    </row>
    <row r="18" spans="1:13" s="11" customFormat="1" ht="12" customHeight="1">
      <c r="A18" s="11" t="s">
        <v>26</v>
      </c>
      <c r="B18" s="11" t="s">
        <v>20</v>
      </c>
      <c r="C18" s="16">
        <f t="shared" si="0"/>
        <v>1</v>
      </c>
      <c r="D18" s="16">
        <v>0</v>
      </c>
      <c r="E18" s="16">
        <v>0</v>
      </c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3" s="13" customFormat="1" ht="12" customHeight="1">
      <c r="A19" s="12" t="s">
        <v>27</v>
      </c>
      <c r="C19" s="17">
        <f t="shared" si="0"/>
        <v>22717</v>
      </c>
      <c r="D19" s="17">
        <f>+D17+D18</f>
        <v>18353</v>
      </c>
      <c r="E19" s="17">
        <f aca="true" t="shared" si="5" ref="E19:M19">+E17+E18</f>
        <v>1588</v>
      </c>
      <c r="F19" s="17">
        <f t="shared" si="5"/>
        <v>19</v>
      </c>
      <c r="G19" s="17">
        <f t="shared" si="5"/>
        <v>0</v>
      </c>
      <c r="H19" s="17">
        <f t="shared" si="5"/>
        <v>8</v>
      </c>
      <c r="I19" s="17">
        <f t="shared" si="5"/>
        <v>0</v>
      </c>
      <c r="J19" s="17">
        <f t="shared" si="5"/>
        <v>47</v>
      </c>
      <c r="K19" s="17">
        <f t="shared" si="5"/>
        <v>417</v>
      </c>
      <c r="L19" s="17">
        <f t="shared" si="5"/>
        <v>2275</v>
      </c>
      <c r="M19" s="17">
        <f t="shared" si="5"/>
        <v>10</v>
      </c>
    </row>
    <row r="20" spans="1:13" s="11" customFormat="1" ht="12.75">
      <c r="A20" s="11" t="s">
        <v>28</v>
      </c>
      <c r="B20" s="11" t="s">
        <v>17</v>
      </c>
      <c r="C20" s="16">
        <f t="shared" si="0"/>
        <v>13559</v>
      </c>
      <c r="D20" s="19">
        <v>11636</v>
      </c>
      <c r="E20" s="19">
        <v>706</v>
      </c>
      <c r="F20" s="19">
        <v>14</v>
      </c>
      <c r="G20" s="19">
        <v>0</v>
      </c>
      <c r="H20" s="19">
        <v>1</v>
      </c>
      <c r="I20" s="19">
        <v>0</v>
      </c>
      <c r="J20" s="19">
        <v>17</v>
      </c>
      <c r="K20" s="19">
        <v>205</v>
      </c>
      <c r="L20" s="19">
        <v>975</v>
      </c>
      <c r="M20" s="19">
        <v>5</v>
      </c>
    </row>
    <row r="21" spans="1:13" s="11" customFormat="1" ht="12.75">
      <c r="A21" s="11" t="s">
        <v>28</v>
      </c>
      <c r="B21" s="11" t="s">
        <v>20</v>
      </c>
      <c r="C21" s="16">
        <f t="shared" si="0"/>
        <v>3</v>
      </c>
      <c r="D21" s="16">
        <v>0</v>
      </c>
      <c r="E21" s="16">
        <v>0</v>
      </c>
      <c r="F21" s="16">
        <v>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s="13" customFormat="1" ht="12.75">
      <c r="A22" s="12" t="s">
        <v>29</v>
      </c>
      <c r="C22" s="17">
        <f t="shared" si="0"/>
        <v>13562</v>
      </c>
      <c r="D22" s="17">
        <f>+D20+D21</f>
        <v>11636</v>
      </c>
      <c r="E22" s="17">
        <f aca="true" t="shared" si="6" ref="E22:M22">+E20+E21</f>
        <v>706</v>
      </c>
      <c r="F22" s="17">
        <f t="shared" si="6"/>
        <v>17</v>
      </c>
      <c r="G22" s="17">
        <f t="shared" si="6"/>
        <v>0</v>
      </c>
      <c r="H22" s="17">
        <f t="shared" si="6"/>
        <v>1</v>
      </c>
      <c r="I22" s="17">
        <f t="shared" si="6"/>
        <v>0</v>
      </c>
      <c r="J22" s="17">
        <f t="shared" si="6"/>
        <v>17</v>
      </c>
      <c r="K22" s="17">
        <f t="shared" si="6"/>
        <v>205</v>
      </c>
      <c r="L22" s="17">
        <f t="shared" si="6"/>
        <v>975</v>
      </c>
      <c r="M22" s="17">
        <f t="shared" si="6"/>
        <v>5</v>
      </c>
    </row>
    <row r="23" spans="1:13" s="11" customFormat="1" ht="12.75">
      <c r="A23" s="11" t="s">
        <v>30</v>
      </c>
      <c r="B23" s="11" t="s">
        <v>17</v>
      </c>
      <c r="C23" s="16">
        <f t="shared" si="0"/>
        <v>678</v>
      </c>
      <c r="D23" s="19">
        <v>66</v>
      </c>
      <c r="E23" s="19">
        <v>0</v>
      </c>
      <c r="F23" s="19">
        <v>0</v>
      </c>
      <c r="G23" s="19">
        <v>0</v>
      </c>
      <c r="H23" s="19">
        <v>10</v>
      </c>
      <c r="I23" s="19">
        <v>0</v>
      </c>
      <c r="J23" s="19">
        <v>0</v>
      </c>
      <c r="K23" s="19">
        <v>88</v>
      </c>
      <c r="L23" s="19">
        <v>513</v>
      </c>
      <c r="M23" s="19">
        <v>1</v>
      </c>
    </row>
    <row r="24" spans="1:13" s="13" customFormat="1" ht="12.75">
      <c r="A24" s="12" t="s">
        <v>31</v>
      </c>
      <c r="C24" s="17">
        <f t="shared" si="0"/>
        <v>678</v>
      </c>
      <c r="D24" s="17">
        <f>+D23</f>
        <v>66</v>
      </c>
      <c r="E24" s="17">
        <f aca="true" t="shared" si="7" ref="E24:M24">+E23</f>
        <v>0</v>
      </c>
      <c r="F24" s="17">
        <f t="shared" si="7"/>
        <v>0</v>
      </c>
      <c r="G24" s="17">
        <f t="shared" si="7"/>
        <v>0</v>
      </c>
      <c r="H24" s="17">
        <f t="shared" si="7"/>
        <v>10</v>
      </c>
      <c r="I24" s="17">
        <f t="shared" si="7"/>
        <v>0</v>
      </c>
      <c r="J24" s="17">
        <f t="shared" si="7"/>
        <v>0</v>
      </c>
      <c r="K24" s="17">
        <f t="shared" si="7"/>
        <v>88</v>
      </c>
      <c r="L24" s="17">
        <f t="shared" si="7"/>
        <v>513</v>
      </c>
      <c r="M24" s="17">
        <f t="shared" si="7"/>
        <v>1</v>
      </c>
    </row>
    <row r="25" spans="1:13" s="11" customFormat="1" ht="12.75">
      <c r="A25" s="11" t="s">
        <v>32</v>
      </c>
      <c r="B25" s="11" t="s">
        <v>17</v>
      </c>
      <c r="C25" s="16">
        <f t="shared" si="0"/>
        <v>24683</v>
      </c>
      <c r="D25" s="19">
        <v>21279</v>
      </c>
      <c r="E25" s="19">
        <v>1365</v>
      </c>
      <c r="F25" s="19">
        <v>21</v>
      </c>
      <c r="G25" s="19">
        <v>0</v>
      </c>
      <c r="H25" s="19">
        <v>13</v>
      </c>
      <c r="I25" s="19">
        <v>0</v>
      </c>
      <c r="J25" s="19">
        <v>80</v>
      </c>
      <c r="K25" s="19">
        <v>427</v>
      </c>
      <c r="L25" s="19">
        <v>1488</v>
      </c>
      <c r="M25" s="19">
        <v>10</v>
      </c>
    </row>
    <row r="26" spans="1:13" s="13" customFormat="1" ht="12.75">
      <c r="A26" s="12" t="s">
        <v>33</v>
      </c>
      <c r="C26" s="17">
        <f t="shared" si="0"/>
        <v>24683</v>
      </c>
      <c r="D26" s="17">
        <f>+D25</f>
        <v>21279</v>
      </c>
      <c r="E26" s="17">
        <f aca="true" t="shared" si="8" ref="E26:M26">+E25</f>
        <v>1365</v>
      </c>
      <c r="F26" s="17">
        <f t="shared" si="8"/>
        <v>21</v>
      </c>
      <c r="G26" s="17">
        <f t="shared" si="8"/>
        <v>0</v>
      </c>
      <c r="H26" s="17">
        <f t="shared" si="8"/>
        <v>13</v>
      </c>
      <c r="I26" s="17">
        <f t="shared" si="8"/>
        <v>0</v>
      </c>
      <c r="J26" s="17">
        <f t="shared" si="8"/>
        <v>80</v>
      </c>
      <c r="K26" s="17">
        <f t="shared" si="8"/>
        <v>427</v>
      </c>
      <c r="L26" s="17">
        <f t="shared" si="8"/>
        <v>1488</v>
      </c>
      <c r="M26" s="17">
        <f t="shared" si="8"/>
        <v>10</v>
      </c>
    </row>
    <row r="27" spans="1:13" s="11" customFormat="1" ht="12.75">
      <c r="A27" s="11" t="s">
        <v>34</v>
      </c>
      <c r="B27" s="11" t="s">
        <v>17</v>
      </c>
      <c r="C27" s="16">
        <f t="shared" si="0"/>
        <v>818</v>
      </c>
      <c r="D27" s="19">
        <v>235</v>
      </c>
      <c r="E27" s="19">
        <v>5</v>
      </c>
      <c r="F27" s="19">
        <v>0</v>
      </c>
      <c r="G27" s="19">
        <v>0</v>
      </c>
      <c r="H27" s="19">
        <v>12</v>
      </c>
      <c r="I27" s="19">
        <v>0</v>
      </c>
      <c r="J27" s="19">
        <v>0</v>
      </c>
      <c r="K27" s="19">
        <v>106</v>
      </c>
      <c r="L27" s="19">
        <v>458</v>
      </c>
      <c r="M27" s="19">
        <v>2</v>
      </c>
    </row>
    <row r="28" spans="1:13" s="13" customFormat="1" ht="12.75">
      <c r="A28" s="12" t="s">
        <v>35</v>
      </c>
      <c r="C28" s="17">
        <f t="shared" si="0"/>
        <v>818</v>
      </c>
      <c r="D28" s="17">
        <f>+D27</f>
        <v>235</v>
      </c>
      <c r="E28" s="17">
        <f aca="true" t="shared" si="9" ref="E28:M28">+E27</f>
        <v>5</v>
      </c>
      <c r="F28" s="17">
        <f t="shared" si="9"/>
        <v>0</v>
      </c>
      <c r="G28" s="17">
        <f t="shared" si="9"/>
        <v>0</v>
      </c>
      <c r="H28" s="17">
        <f t="shared" si="9"/>
        <v>12</v>
      </c>
      <c r="I28" s="17">
        <f t="shared" si="9"/>
        <v>0</v>
      </c>
      <c r="J28" s="17">
        <f t="shared" si="9"/>
        <v>0</v>
      </c>
      <c r="K28" s="17">
        <f t="shared" si="9"/>
        <v>106</v>
      </c>
      <c r="L28" s="17">
        <f t="shared" si="9"/>
        <v>458</v>
      </c>
      <c r="M28" s="17">
        <f t="shared" si="9"/>
        <v>2</v>
      </c>
    </row>
    <row r="29" spans="1:13" s="11" customFormat="1" ht="12.75">
      <c r="A29" s="11" t="s">
        <v>36</v>
      </c>
      <c r="B29" s="11" t="s">
        <v>17</v>
      </c>
      <c r="C29" s="16">
        <f t="shared" si="0"/>
        <v>969</v>
      </c>
      <c r="D29" s="19">
        <v>312</v>
      </c>
      <c r="E29" s="19">
        <v>9</v>
      </c>
      <c r="F29" s="19">
        <v>0</v>
      </c>
      <c r="G29" s="19">
        <v>0</v>
      </c>
      <c r="H29" s="19">
        <v>9</v>
      </c>
      <c r="I29" s="19">
        <v>0</v>
      </c>
      <c r="J29" s="19">
        <v>0</v>
      </c>
      <c r="K29" s="19">
        <v>87</v>
      </c>
      <c r="L29" s="19">
        <v>552</v>
      </c>
      <c r="M29" s="19">
        <v>0</v>
      </c>
    </row>
    <row r="30" spans="1:13" s="13" customFormat="1" ht="12.75">
      <c r="A30" s="12" t="s">
        <v>37</v>
      </c>
      <c r="C30" s="17">
        <f t="shared" si="0"/>
        <v>969</v>
      </c>
      <c r="D30" s="17">
        <f>+D29</f>
        <v>312</v>
      </c>
      <c r="E30" s="17">
        <f aca="true" t="shared" si="10" ref="E30:M30">+E29</f>
        <v>9</v>
      </c>
      <c r="F30" s="17">
        <f t="shared" si="10"/>
        <v>0</v>
      </c>
      <c r="G30" s="17">
        <f t="shared" si="10"/>
        <v>0</v>
      </c>
      <c r="H30" s="17">
        <f t="shared" si="10"/>
        <v>9</v>
      </c>
      <c r="I30" s="17">
        <f t="shared" si="10"/>
        <v>0</v>
      </c>
      <c r="J30" s="17">
        <f t="shared" si="10"/>
        <v>0</v>
      </c>
      <c r="K30" s="17">
        <f t="shared" si="10"/>
        <v>87</v>
      </c>
      <c r="L30" s="17">
        <f t="shared" si="10"/>
        <v>552</v>
      </c>
      <c r="M30" s="17">
        <f t="shared" si="10"/>
        <v>0</v>
      </c>
    </row>
    <row r="31" spans="1:13" s="11" customFormat="1" ht="12.75">
      <c r="A31" s="11" t="s">
        <v>38</v>
      </c>
      <c r="B31" s="11" t="s">
        <v>17</v>
      </c>
      <c r="C31" s="16">
        <f t="shared" si="0"/>
        <v>1402</v>
      </c>
      <c r="D31" s="19">
        <v>867</v>
      </c>
      <c r="E31" s="19">
        <v>83</v>
      </c>
      <c r="F31" s="19">
        <v>3</v>
      </c>
      <c r="G31" s="19">
        <v>0</v>
      </c>
      <c r="H31" s="19">
        <v>3</v>
      </c>
      <c r="I31" s="19">
        <v>0</v>
      </c>
      <c r="J31" s="19">
        <v>0</v>
      </c>
      <c r="K31" s="19">
        <v>96</v>
      </c>
      <c r="L31" s="19">
        <v>346</v>
      </c>
      <c r="M31" s="19">
        <v>4</v>
      </c>
    </row>
    <row r="32" spans="1:13" s="13" customFormat="1" ht="12.75">
      <c r="A32" s="12" t="s">
        <v>39</v>
      </c>
      <c r="C32" s="17">
        <f t="shared" si="0"/>
        <v>1402</v>
      </c>
      <c r="D32" s="17">
        <f>+D31</f>
        <v>867</v>
      </c>
      <c r="E32" s="17">
        <f aca="true" t="shared" si="11" ref="E32:M32">+E31</f>
        <v>83</v>
      </c>
      <c r="F32" s="17">
        <f t="shared" si="11"/>
        <v>3</v>
      </c>
      <c r="G32" s="17">
        <f t="shared" si="11"/>
        <v>0</v>
      </c>
      <c r="H32" s="17">
        <f t="shared" si="11"/>
        <v>3</v>
      </c>
      <c r="I32" s="17">
        <f t="shared" si="11"/>
        <v>0</v>
      </c>
      <c r="J32" s="17">
        <f t="shared" si="11"/>
        <v>0</v>
      </c>
      <c r="K32" s="17">
        <f t="shared" si="11"/>
        <v>96</v>
      </c>
      <c r="L32" s="17">
        <f t="shared" si="11"/>
        <v>346</v>
      </c>
      <c r="M32" s="17">
        <f t="shared" si="11"/>
        <v>4</v>
      </c>
    </row>
    <row r="33" spans="1:13" s="14" customFormat="1" ht="12.75">
      <c r="A33" s="14" t="s">
        <v>48</v>
      </c>
      <c r="B33" s="14" t="s">
        <v>17</v>
      </c>
      <c r="C33" s="18">
        <f t="shared" si="0"/>
        <v>1021</v>
      </c>
      <c r="D33" s="20">
        <v>0</v>
      </c>
      <c r="E33" s="20">
        <v>0</v>
      </c>
      <c r="F33" s="20">
        <v>0</v>
      </c>
      <c r="G33" s="20">
        <v>0</v>
      </c>
      <c r="H33" s="20">
        <v>6</v>
      </c>
      <c r="I33" s="20">
        <v>0</v>
      </c>
      <c r="J33" s="20">
        <v>0</v>
      </c>
      <c r="K33" s="20">
        <v>73</v>
      </c>
      <c r="L33" s="20">
        <v>942</v>
      </c>
      <c r="M33" s="20">
        <v>0</v>
      </c>
    </row>
    <row r="34" spans="1:13" s="14" customFormat="1" ht="12.75">
      <c r="A34" s="3" t="s">
        <v>49</v>
      </c>
      <c r="C34" s="2">
        <f t="shared" si="0"/>
        <v>1021</v>
      </c>
      <c r="D34" s="2">
        <f>+D33</f>
        <v>0</v>
      </c>
      <c r="E34" s="2">
        <f aca="true" t="shared" si="12" ref="E34:M34">+E33</f>
        <v>0</v>
      </c>
      <c r="F34" s="2">
        <f t="shared" si="12"/>
        <v>0</v>
      </c>
      <c r="G34" s="2">
        <f t="shared" si="12"/>
        <v>0</v>
      </c>
      <c r="H34" s="2">
        <f t="shared" si="12"/>
        <v>6</v>
      </c>
      <c r="I34" s="2">
        <f t="shared" si="12"/>
        <v>0</v>
      </c>
      <c r="J34" s="2">
        <f t="shared" si="12"/>
        <v>0</v>
      </c>
      <c r="K34" s="2">
        <f t="shared" si="12"/>
        <v>73</v>
      </c>
      <c r="L34" s="2">
        <f t="shared" si="12"/>
        <v>942</v>
      </c>
      <c r="M34" s="2">
        <f t="shared" si="12"/>
        <v>0</v>
      </c>
    </row>
    <row r="35" spans="1:13" s="11" customFormat="1" ht="12.75">
      <c r="A35" s="11" t="s">
        <v>40</v>
      </c>
      <c r="B35" s="11" t="s">
        <v>17</v>
      </c>
      <c r="C35" s="16">
        <f t="shared" si="0"/>
        <v>6144</v>
      </c>
      <c r="D35" s="19">
        <v>4619</v>
      </c>
      <c r="E35" s="19">
        <v>283</v>
      </c>
      <c r="F35" s="19">
        <v>0</v>
      </c>
      <c r="G35" s="19">
        <v>0</v>
      </c>
      <c r="H35" s="19">
        <v>7</v>
      </c>
      <c r="I35" s="19">
        <v>0</v>
      </c>
      <c r="J35" s="19">
        <v>0</v>
      </c>
      <c r="K35" s="19">
        <v>257</v>
      </c>
      <c r="L35" s="19">
        <v>975</v>
      </c>
      <c r="M35" s="19">
        <v>3</v>
      </c>
    </row>
    <row r="36" spans="1:13" s="13" customFormat="1" ht="12.75">
      <c r="A36" s="12" t="s">
        <v>41</v>
      </c>
      <c r="C36" s="17">
        <f t="shared" si="0"/>
        <v>6144</v>
      </c>
      <c r="D36" s="17">
        <f>+D35</f>
        <v>4619</v>
      </c>
      <c r="E36" s="17">
        <f aca="true" t="shared" si="13" ref="E36:M36">+E35</f>
        <v>283</v>
      </c>
      <c r="F36" s="17">
        <f t="shared" si="13"/>
        <v>0</v>
      </c>
      <c r="G36" s="17">
        <f t="shared" si="13"/>
        <v>0</v>
      </c>
      <c r="H36" s="17">
        <f t="shared" si="13"/>
        <v>7</v>
      </c>
      <c r="I36" s="17">
        <f t="shared" si="13"/>
        <v>0</v>
      </c>
      <c r="J36" s="17">
        <f t="shared" si="13"/>
        <v>0</v>
      </c>
      <c r="K36" s="17">
        <f t="shared" si="13"/>
        <v>257</v>
      </c>
      <c r="L36" s="17">
        <f t="shared" si="13"/>
        <v>975</v>
      </c>
      <c r="M36" s="17">
        <f t="shared" si="13"/>
        <v>3</v>
      </c>
    </row>
    <row r="37" spans="3:13" ht="12.7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14" customFormat="1" ht="12.75">
      <c r="A38" s="3" t="s">
        <v>42</v>
      </c>
      <c r="C38" s="2">
        <f t="shared" si="0"/>
        <v>189967</v>
      </c>
      <c r="D38" s="2">
        <f aca="true" t="shared" si="14" ref="D38:M38">+D7+D9+D12+D15+D17+D20+D23+D25+D27+D29+D31+D33+D35</f>
        <v>153519</v>
      </c>
      <c r="E38" s="2">
        <f t="shared" si="14"/>
        <v>12734</v>
      </c>
      <c r="F38" s="2">
        <f t="shared" si="14"/>
        <v>109</v>
      </c>
      <c r="G38" s="2">
        <f t="shared" si="14"/>
        <v>0</v>
      </c>
      <c r="H38" s="2">
        <f t="shared" si="14"/>
        <v>104</v>
      </c>
      <c r="I38" s="2">
        <f t="shared" si="14"/>
        <v>0</v>
      </c>
      <c r="J38" s="2">
        <f t="shared" si="14"/>
        <v>437</v>
      </c>
      <c r="K38" s="2">
        <f t="shared" si="14"/>
        <v>3724</v>
      </c>
      <c r="L38" s="2">
        <f t="shared" si="14"/>
        <v>19251</v>
      </c>
      <c r="M38" s="2">
        <f t="shared" si="14"/>
        <v>89</v>
      </c>
    </row>
    <row r="39" spans="1:13" s="14" customFormat="1" ht="12.75">
      <c r="A39" s="3" t="s">
        <v>43</v>
      </c>
      <c r="C39" s="2">
        <f>+C10+C13+C18+C21</f>
        <v>9</v>
      </c>
      <c r="D39" s="2">
        <f>+D10+D13+D18+D21</f>
        <v>0</v>
      </c>
      <c r="E39" s="2">
        <f aca="true" t="shared" si="15" ref="E39:M39">+E10+E13+E18+E21</f>
        <v>2</v>
      </c>
      <c r="F39" s="2">
        <f t="shared" si="15"/>
        <v>7</v>
      </c>
      <c r="G39" s="2">
        <f t="shared" si="15"/>
        <v>0</v>
      </c>
      <c r="H39" s="2">
        <f t="shared" si="15"/>
        <v>0</v>
      </c>
      <c r="I39" s="2">
        <f t="shared" si="15"/>
        <v>0</v>
      </c>
      <c r="J39" s="2">
        <f t="shared" si="15"/>
        <v>0</v>
      </c>
      <c r="K39" s="2">
        <f t="shared" si="15"/>
        <v>0</v>
      </c>
      <c r="L39" s="2">
        <f t="shared" si="15"/>
        <v>0</v>
      </c>
      <c r="M39" s="2">
        <f t="shared" si="15"/>
        <v>0</v>
      </c>
    </row>
    <row r="40" spans="1:13" s="14" customFormat="1" ht="12.75">
      <c r="A40" s="3" t="s">
        <v>44</v>
      </c>
      <c r="C40" s="2">
        <f>SUM(D40:M40)</f>
        <v>4302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4302</v>
      </c>
      <c r="M40" s="18">
        <v>0</v>
      </c>
    </row>
    <row r="41" spans="1:13" s="14" customFormat="1" ht="12.75">
      <c r="A41" s="3" t="s">
        <v>45</v>
      </c>
      <c r="C41" s="2">
        <f>SUM(D41:M41)</f>
        <v>194278</v>
      </c>
      <c r="D41" s="2">
        <f>+D8+D11+D14+D16+D19+D22+D24+D26+D28+D30+D32+D34+D36</f>
        <v>153519</v>
      </c>
      <c r="E41" s="2">
        <f aca="true" t="shared" si="16" ref="E41:M41">+E8+E11+E14+E16+E19+E22+E24+E26+E28+E30+E32+E34+E36</f>
        <v>12736</v>
      </c>
      <c r="F41" s="2">
        <f t="shared" si="16"/>
        <v>116</v>
      </c>
      <c r="G41" s="2">
        <f t="shared" si="16"/>
        <v>0</v>
      </c>
      <c r="H41" s="2">
        <f t="shared" si="16"/>
        <v>104</v>
      </c>
      <c r="I41" s="2">
        <f t="shared" si="16"/>
        <v>0</v>
      </c>
      <c r="J41" s="2">
        <f t="shared" si="16"/>
        <v>437</v>
      </c>
      <c r="K41" s="2">
        <f t="shared" si="16"/>
        <v>3724</v>
      </c>
      <c r="L41" s="2">
        <f>+L8+L11+L14+L16+L19+L22+L24+L26+L28+L30+L32+L34+L36+L40</f>
        <v>23553</v>
      </c>
      <c r="M41" s="2">
        <f t="shared" si="16"/>
        <v>89</v>
      </c>
    </row>
    <row r="42" spans="3:13" ht="12.7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3:4" ht="12.75">
      <c r="C43" s="10"/>
      <c r="D43" s="10"/>
    </row>
    <row r="44" ht="12.75">
      <c r="L44" s="10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2012-12-11T21:46:45Z</cp:lastPrinted>
  <dcterms:created xsi:type="dcterms:W3CDTF">2012-12-10T20:04:06Z</dcterms:created>
  <dcterms:modified xsi:type="dcterms:W3CDTF">2015-10-02T19:40:23Z</dcterms:modified>
  <cp:category/>
  <cp:version/>
  <cp:contentType/>
  <cp:contentStatus/>
</cp:coreProperties>
</file>